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780" yWindow="672" windowWidth="28680" windowHeight="12276"/>
  </bookViews>
  <sheets>
    <sheet name="Berechnung" sheetId="1" r:id="rId1"/>
  </sheets>
  <calcPr calcId="162913"/>
</workbook>
</file>

<file path=xl/calcChain.xml><?xml version="1.0" encoding="utf-8"?>
<calcChain xmlns="http://schemas.openxmlformats.org/spreadsheetml/2006/main">
  <c r="G10" i="1" l="1"/>
  <c r="G8" i="1"/>
  <c r="H8" i="1" s="1"/>
  <c r="I8" i="1" l="1"/>
  <c r="G33" i="1"/>
  <c r="G11" i="1" l="1"/>
  <c r="I11" i="1" s="1"/>
  <c r="H10" i="1"/>
  <c r="G13" i="1"/>
  <c r="I13" i="1" s="1"/>
  <c r="G14" i="1"/>
  <c r="H14" i="1" s="1"/>
  <c r="G15" i="1"/>
  <c r="I15" i="1" s="1"/>
  <c r="G17" i="1"/>
  <c r="H17" i="1" s="1"/>
  <c r="G18" i="1"/>
  <c r="I18" i="1" s="1"/>
  <c r="G19" i="1"/>
  <c r="I19" i="1" s="1"/>
  <c r="G21" i="1"/>
  <c r="I21" i="1" s="1"/>
  <c r="G22" i="1"/>
  <c r="H22" i="1" s="1"/>
  <c r="G23" i="1"/>
  <c r="H23" i="1" s="1"/>
  <c r="G25" i="1"/>
  <c r="I25" i="1" s="1"/>
  <c r="G26" i="1"/>
  <c r="H26" i="1" s="1"/>
  <c r="G27" i="1"/>
  <c r="I27" i="1" s="1"/>
  <c r="G28" i="1"/>
  <c r="H28" i="1" s="1"/>
  <c r="G29" i="1"/>
  <c r="I29" i="1" s="1"/>
  <c r="G30" i="1"/>
  <c r="I30" i="1" s="1"/>
  <c r="G31" i="1"/>
  <c r="I31" i="1" s="1"/>
  <c r="H33" i="1"/>
  <c r="G34" i="1"/>
  <c r="I34" i="1" s="1"/>
  <c r="G9" i="1"/>
  <c r="I9" i="1" s="1"/>
  <c r="H29" i="1" l="1"/>
  <c r="H11" i="1"/>
  <c r="I23" i="1"/>
  <c r="H31" i="1"/>
  <c r="I17" i="1"/>
  <c r="H27" i="1"/>
  <c r="H34" i="1"/>
  <c r="I33" i="1"/>
  <c r="I28" i="1"/>
  <c r="I22" i="1"/>
  <c r="H18" i="1"/>
  <c r="H13" i="1"/>
  <c r="H9" i="1"/>
  <c r="I10" i="1"/>
  <c r="H21" i="1"/>
  <c r="H15" i="1"/>
  <c r="H25" i="1"/>
  <c r="I26" i="1"/>
  <c r="H30" i="1"/>
  <c r="H19" i="1"/>
  <c r="I14" i="1"/>
  <c r="G35" i="1"/>
  <c r="I35" i="1" l="1"/>
  <c r="H35" i="1"/>
</calcChain>
</file>

<file path=xl/sharedStrings.xml><?xml version="1.0" encoding="utf-8"?>
<sst xmlns="http://schemas.openxmlformats.org/spreadsheetml/2006/main" count="134" uniqueCount="117">
  <si>
    <t>Art der Nutzung</t>
  </si>
  <si>
    <t>Mindestfläche</t>
  </si>
  <si>
    <t>3,0m² je Wohneinheit</t>
  </si>
  <si>
    <t>1,5m² je angefangene 2 Betten</t>
  </si>
  <si>
    <t>1,5m² je angefangene 5 Betten</t>
  </si>
  <si>
    <t>1,5m² je angefangene 30m² Nutzfläche</t>
  </si>
  <si>
    <t>1,5m² je angefangene 50 m² Kundenfläche</t>
  </si>
  <si>
    <t>1,5m² je angefangene 200 m² Kundenfläche</t>
  </si>
  <si>
    <t>1,5m² je angefangene 100 m² Kundenfläche</t>
  </si>
  <si>
    <t>1,5m² je angefangene 20 Verabreichungsplätze</t>
  </si>
  <si>
    <t>1,5m² je angefangene 10 Betten</t>
  </si>
  <si>
    <t>1,5m² je angefangene 5 Arbeitsplätze</t>
  </si>
  <si>
    <t>1,5m² je angefangene 20 Besucherplätze</t>
  </si>
  <si>
    <t>1,5m² je angefangene 10 m² Nutzfläche</t>
  </si>
  <si>
    <t>1,5m² je angefangene 200 m² Nutzfläche</t>
  </si>
  <si>
    <t>1,5m² je angefangene 75m² Nutzfläche</t>
  </si>
  <si>
    <t>1,5m² je angefangene 50m² Nutzfläche</t>
  </si>
  <si>
    <t>1,5m² je angefangene 20m² Nutzfläche</t>
  </si>
  <si>
    <t>1,5m² je angefangene 10 Nutzer</t>
  </si>
  <si>
    <t>1,5m² je Kleingarten</t>
  </si>
  <si>
    <t>1,5m² je angefangene 200m² Nutzfläche</t>
  </si>
  <si>
    <t xml:space="preserve">1. </t>
  </si>
  <si>
    <t>1.1</t>
  </si>
  <si>
    <t>1.2</t>
  </si>
  <si>
    <t>1.3</t>
  </si>
  <si>
    <t xml:space="preserve">2. </t>
  </si>
  <si>
    <t xml:space="preserve">3. </t>
  </si>
  <si>
    <t>3.1</t>
  </si>
  <si>
    <t>3.2</t>
  </si>
  <si>
    <t>3.3</t>
  </si>
  <si>
    <t xml:space="preserve">4. </t>
  </si>
  <si>
    <t>4.1</t>
  </si>
  <si>
    <t>4.2</t>
  </si>
  <si>
    <t xml:space="preserve">5. </t>
  </si>
  <si>
    <t xml:space="preserve">6. </t>
  </si>
  <si>
    <t>6.1</t>
  </si>
  <si>
    <t>6.3</t>
  </si>
  <si>
    <t>6.4</t>
  </si>
  <si>
    <t xml:space="preserve">7. </t>
  </si>
  <si>
    <t>7.1</t>
  </si>
  <si>
    <t>7.2</t>
  </si>
  <si>
    <t>7.3</t>
  </si>
  <si>
    <t>7.4</t>
  </si>
  <si>
    <t>7.5</t>
  </si>
  <si>
    <t xml:space="preserve">8. </t>
  </si>
  <si>
    <t xml:space="preserve">9. </t>
  </si>
  <si>
    <t>10.</t>
  </si>
  <si>
    <t>10.1</t>
  </si>
  <si>
    <t>10.2</t>
  </si>
  <si>
    <t>Wohngebäude, inkl. Besucher bzw. Personal</t>
  </si>
  <si>
    <t>Wohngebäude allgemein</t>
  </si>
  <si>
    <t>Wohnheime für Schüler, Studierende, Lehrlinge</t>
  </si>
  <si>
    <t>sonstige Wohnheime</t>
  </si>
  <si>
    <t>Gebäude mit Nutzung als Büro-, Verwaltungs- und Praxisräumlichkeiten, inkl. Besucher und Personal</t>
  </si>
  <si>
    <t>Gebäude für Gewerbebetriebe mit Kundenflächen, inkl. Personal, wenn nicht anderweitig erfasst</t>
  </si>
  <si>
    <t>sonstige Gewerbebetriebe mit Kundenfläche</t>
  </si>
  <si>
    <t>Gebäude für Gastgewerbebetriebe, inkl. Personal</t>
  </si>
  <si>
    <t>Gaststätten</t>
  </si>
  <si>
    <t>Hotels, Pensionen, Jugendherbergen</t>
  </si>
  <si>
    <t>Gebäude für Industriebetriebe</t>
  </si>
  <si>
    <t>Gebäude für Veranstaltungs- und Vergnügungsstätten, wie Theater, Kinos und dergleichen, inkl. Personal</t>
  </si>
  <si>
    <t>Veranstaltungsstätten (Theater, Konzerthäuser, Kinos, Vortragssäle, relig. Versammlungsstätten, Sportveranstaltungsstätten...)</t>
  </si>
  <si>
    <t>Jugendzentren</t>
  </si>
  <si>
    <t>Museen, Galerien</t>
  </si>
  <si>
    <t>Gebäude für Ausbildungsstätten und Betreuungseinrichtungen, inkl. Personal</t>
  </si>
  <si>
    <t>Vorschulalter</t>
  </si>
  <si>
    <t>Schulstufen 1-4</t>
  </si>
  <si>
    <t>Schulstufen 5-13, Fachschulen</t>
  </si>
  <si>
    <t>Hochschulen</t>
  </si>
  <si>
    <t>Betreuungseinrichtungen (Horte…), alle Schulstufen</t>
  </si>
  <si>
    <t>Gebäude für Krankenanstalten</t>
  </si>
  <si>
    <t>Gebäude für Sportstätten, inkl. Personal, exkl. Besucher (siehe Pkt. 6)</t>
  </si>
  <si>
    <t>Verschiedenes</t>
  </si>
  <si>
    <t>Kleingartenanlagen</t>
  </si>
  <si>
    <t>Friedhöfe</t>
  </si>
  <si>
    <t>Betten:</t>
  </si>
  <si>
    <t>WE:</t>
  </si>
  <si>
    <t>Kleingärten:</t>
  </si>
  <si>
    <t>Eingabe</t>
  </si>
  <si>
    <t/>
  </si>
  <si>
    <t>Kennwert</t>
  </si>
  <si>
    <t>Nutzer:</t>
  </si>
  <si>
    <t>Legende:</t>
  </si>
  <si>
    <t>AP</t>
  </si>
  <si>
    <t>…Arbeitsplätze</t>
  </si>
  <si>
    <t>BP</t>
  </si>
  <si>
    <t>…Besucherplatz</t>
  </si>
  <si>
    <t>KF</t>
  </si>
  <si>
    <t>NF</t>
  </si>
  <si>
    <t>WE</t>
  </si>
  <si>
    <t>Die Gesamtfläche der erforderlichen Stellplätze beträgt:</t>
  </si>
  <si>
    <t>…Verabreichungsplätze</t>
  </si>
  <si>
    <t>VP</t>
  </si>
  <si>
    <t>VP:</t>
  </si>
  <si>
    <t>AP:</t>
  </si>
  <si>
    <t>BP:</t>
  </si>
  <si>
    <t>FAHRRADSTELLPLATZVERORDNUNG - Berechnung der erforderlichen Stellplatzfläche</t>
  </si>
  <si>
    <r>
      <t>NF [m</t>
    </r>
    <r>
      <rPr>
        <vertAlign val="superscript"/>
        <sz val="11"/>
        <color theme="1"/>
        <rFont val="Arial"/>
        <family val="2"/>
      </rPr>
      <t>2</t>
    </r>
    <r>
      <rPr>
        <sz val="11"/>
        <color theme="1"/>
        <rFont val="Arial"/>
        <family val="2"/>
      </rPr>
      <t>]:</t>
    </r>
  </si>
  <si>
    <r>
      <t>KF [m</t>
    </r>
    <r>
      <rPr>
        <vertAlign val="superscript"/>
        <sz val="11"/>
        <color theme="1"/>
        <rFont val="Arial"/>
        <family val="2"/>
      </rPr>
      <t>2</t>
    </r>
    <r>
      <rPr>
        <sz val="11"/>
        <color theme="1"/>
        <rFont val="Arial"/>
        <family val="2"/>
      </rPr>
      <t>]:</t>
    </r>
  </si>
  <si>
    <r>
      <t>Erforderliche Stellplatzfläche [m</t>
    </r>
    <r>
      <rPr>
        <b/>
        <vertAlign val="superscript"/>
        <sz val="12"/>
        <color theme="1"/>
        <rFont val="Arial"/>
        <family val="2"/>
      </rPr>
      <t>2</t>
    </r>
    <r>
      <rPr>
        <b/>
        <sz val="12"/>
        <color theme="1"/>
        <rFont val="Arial"/>
        <family val="2"/>
      </rPr>
      <t>]</t>
    </r>
  </si>
  <si>
    <r>
      <t>nicht überdacht / frei zugänglich [m</t>
    </r>
    <r>
      <rPr>
        <b/>
        <vertAlign val="superscript"/>
        <sz val="12"/>
        <color theme="1"/>
        <rFont val="Arial"/>
        <family val="2"/>
      </rPr>
      <t>2</t>
    </r>
    <r>
      <rPr>
        <b/>
        <sz val="12"/>
        <color theme="1"/>
        <rFont val="Arial"/>
        <family val="2"/>
      </rPr>
      <t>]</t>
    </r>
  </si>
  <si>
    <t>Bauvorhaben:</t>
  </si>
  <si>
    <t>Geschäftszahl:</t>
  </si>
  <si>
    <t>Adresse:</t>
  </si>
  <si>
    <t>…Nutzfläche nach ÖNORM B 1800</t>
  </si>
  <si>
    <t>…Kundenfläche nach §8 (2) TROG 2016</t>
  </si>
  <si>
    <t>…Wohneinheit bzw. Wohnung nach §2 (4) TBO 2016</t>
  </si>
  <si>
    <t>**Anforderung bei Wohngebäuden:
   anteilige Stellfläche in verschließbaren und 
   beleucheten Räumen</t>
  </si>
  <si>
    <r>
      <t>überdacht* / verschließbar** [m</t>
    </r>
    <r>
      <rPr>
        <b/>
        <vertAlign val="superscript"/>
        <sz val="12"/>
        <color theme="1"/>
        <rFont val="Arial"/>
        <family val="2"/>
      </rPr>
      <t>2</t>
    </r>
    <r>
      <rPr>
        <b/>
        <sz val="12"/>
        <color theme="1"/>
        <rFont val="Arial"/>
        <family val="2"/>
      </rPr>
      <t>]</t>
    </r>
  </si>
  <si>
    <t>* Anforderung einer Überdachung
  für Ausbildungsstätten und Betreuungseinrichtungen (Pkt. 7)
  und für sonstige Gebäude</t>
  </si>
  <si>
    <r>
      <t>Betriebstyp A</t>
    </r>
    <r>
      <rPr>
        <vertAlign val="superscript"/>
        <sz val="11"/>
        <color theme="1"/>
        <rFont val="Arial"/>
        <family val="2"/>
      </rPr>
      <t>1</t>
    </r>
  </si>
  <si>
    <r>
      <t>Betriebstyp B</t>
    </r>
    <r>
      <rPr>
        <vertAlign val="superscript"/>
        <sz val="11"/>
        <color theme="1"/>
        <rFont val="Arial"/>
        <family val="2"/>
      </rPr>
      <t>1</t>
    </r>
  </si>
  <si>
    <t>Betriebstyp A</t>
  </si>
  <si>
    <r>
      <rPr>
        <vertAlign val="superscript"/>
        <sz val="11"/>
        <color theme="1"/>
        <rFont val="Arial"/>
        <family val="2"/>
      </rPr>
      <t>1</t>
    </r>
    <r>
      <rPr>
        <sz val="11"/>
        <color theme="1"/>
        <rFont val="Arial"/>
        <family val="2"/>
      </rPr>
      <t>Betriebstypen gemäß TROG (Anlage zu den §§ 8, 48a und 49)</t>
    </r>
  </si>
  <si>
    <t>Einkaufszentren, in denen größtenteils Waren angeboten werden, die aufgrund ihrer Beschaffenheit oder der Gebindegrößen regelmäßig ohne Verwendung eines Kraftfahrzeuges abtransportiert werden können, insbesondere Lebensmittel, Drogerie- und Kosmetikwaren, Textil- und Lederwaren, Bekleidung, Schuhe, Sportbekleidung, Sportschuhe und Zubehör, Bücher, Papier-, Bürobedarfs- und Schreibwaren, Spielwaren, Haushaltswaren, Geschenksartikel, Uhren, Schmuck, Optikwaren und Elektrokleinwaren.</t>
  </si>
  <si>
    <t>Betriebstyp B</t>
  </si>
  <si>
    <t>Einkaufszentren, in denen in einem mehr als geringfügigen Ausmaß Waren angeboten werden, die aufgrund ihrer Beschaffenheit oder der Gebindegrößen regelmäßig nur unter Verwendung eines Kraftfahrzeuges abtransportiert werden können, insbesondere Bau- und Gartenwaren, Elektrowaren, Sportgeräte, Möbel und Waren für den Gastronomiebedarf. Sortimente von mit diesen Waren nicht artverwandten Waren, die aufgrund ihrer Beschaffenheit oder Gebindegrößen regelmäßig ohne Verwendung eines Kraftfahrzeuges abtransportiert werden können, dürfen höchstens im geringfügigen Ausmaß angeboten werden.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</si>
</sst>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1"/>
      <color theme="1"/>
      <name val="Arial"/>
      <family val="2"/>
    </font>
    <font>
      <vertAlign val="superscript"/>
      <sz val="11"/>
      <color theme="1"/>
      <name val="Arial"/>
      <family val="2"/>
    </font>
    <font>
      <sz val="11"/>
      <name val="Arial"/>
      <family val="2"/>
    </font>
    <font>
      <b/>
      <sz val="12"/>
      <color theme="1"/>
      <name val="Arial"/>
      <family val="2"/>
    </font>
    <font>
      <b/>
      <sz val="14"/>
      <color theme="1"/>
      <name val="Arial"/>
      <family val="2"/>
    </font>
    <font>
      <b/>
      <sz val="18"/>
      <color theme="1"/>
      <name val="Arial"/>
      <family val="2"/>
    </font>
    <font>
      <sz val="12"/>
      <color theme="1"/>
      <name val="Arial"/>
      <family val="2"/>
    </font>
    <font>
      <b/>
      <vertAlign val="superscript"/>
      <sz val="12"/>
      <color theme="1"/>
      <name val="Arial"/>
      <family val="2"/>
    </font>
    <font>
      <b/>
      <sz val="11"/>
      <color theme="1"/>
      <name val="Arial"/>
      <family val="2"/>
    </font>
    <font>
      <sz val="14"/>
      <color rgb="FF0000FF"/>
      <name val="Arial"/>
      <family val="2"/>
    </font>
    <font>
      <sz val="9"/>
      <color rgb="FF000000"/>
      <name val="Arial"/>
      <family val="2"/>
    </font>
    <font>
      <sz val="9"/>
      <color theme="1"/>
      <name val="Arial"/>
      <family val="2"/>
    </font>
  </fonts>
  <fills count="3">
    <fill>
      <patternFill patternType="none"/>
    </fill>
    <fill>
      <patternFill patternType="gray125"/>
    </fill>
    <fill>
      <patternFill patternType="solid">
        <fgColor theme="0" tint="-0.14999847407452621"/>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right style="thin">
        <color indexed="64"/>
      </right>
      <top style="medium">
        <color indexed="64"/>
      </top>
      <bottom/>
      <diagonal/>
    </border>
  </borders>
  <cellStyleXfs count="1">
    <xf numFmtId="0" fontId="0" fillId="0" borderId="0"/>
  </cellStyleXfs>
  <cellXfs count="83">
    <xf numFmtId="0" fontId="0" fillId="0" borderId="0" xfId="0"/>
    <xf numFmtId="0" fontId="0" fillId="0" borderId="0" xfId="0" applyAlignment="1" applyProtection="1">
      <alignment horizontal="left" vertical="center"/>
      <protection hidden="1"/>
    </xf>
    <xf numFmtId="0" fontId="6" fillId="0" borderId="25" xfId="0" applyFont="1" applyBorder="1" applyAlignment="1" applyProtection="1">
      <alignment horizontal="left" vertical="center"/>
      <protection hidden="1"/>
    </xf>
    <xf numFmtId="0" fontId="3" fillId="0" borderId="26" xfId="0" applyFont="1" applyBorder="1" applyAlignment="1" applyProtection="1">
      <alignment horizontal="center" vertical="center"/>
      <protection hidden="1"/>
    </xf>
    <xf numFmtId="0" fontId="3" fillId="0" borderId="26" xfId="0" applyFont="1" applyBorder="1" applyAlignment="1" applyProtection="1">
      <alignment horizontal="center" vertical="center" wrapText="1"/>
      <protection hidden="1"/>
    </xf>
    <xf numFmtId="0" fontId="3" fillId="0" borderId="27" xfId="0" applyFont="1" applyBorder="1" applyAlignment="1" applyProtection="1">
      <alignment horizontal="center" vertical="center" wrapText="1"/>
      <protection hidden="1"/>
    </xf>
    <xf numFmtId="49" fontId="3" fillId="0" borderId="20" xfId="0" applyNumberFormat="1" applyFont="1" applyBorder="1" applyAlignment="1" applyProtection="1">
      <alignment horizontal="left" vertical="center" wrapText="1"/>
      <protection hidden="1"/>
    </xf>
    <xf numFmtId="0" fontId="3" fillId="0" borderId="4" xfId="0" applyFont="1" applyBorder="1" applyAlignment="1" applyProtection="1">
      <alignment horizontal="left" vertical="center" wrapText="1"/>
      <protection hidden="1"/>
    </xf>
    <xf numFmtId="0" fontId="6" fillId="0" borderId="4" xfId="0" applyFont="1" applyBorder="1" applyAlignment="1" applyProtection="1">
      <alignment horizontal="left" vertical="center" wrapText="1"/>
      <protection hidden="1"/>
    </xf>
    <xf numFmtId="0" fontId="6" fillId="0" borderId="4" xfId="0" applyFont="1" applyBorder="1" applyAlignment="1" applyProtection="1">
      <alignment horizontal="left" vertical="center"/>
      <protection hidden="1"/>
    </xf>
    <xf numFmtId="0" fontId="6" fillId="0" borderId="7" xfId="0" applyFont="1" applyBorder="1" applyAlignment="1" applyProtection="1">
      <alignment horizontal="left" vertical="center"/>
      <protection hidden="1"/>
    </xf>
    <xf numFmtId="0" fontId="6" fillId="0" borderId="21" xfId="0" applyFont="1" applyBorder="1" applyAlignment="1" applyProtection="1">
      <alignment horizontal="left" vertical="center"/>
      <protection hidden="1"/>
    </xf>
    <xf numFmtId="0" fontId="6" fillId="0" borderId="0" xfId="0" applyFont="1" applyAlignment="1" applyProtection="1">
      <alignment horizontal="left" vertical="center"/>
      <protection hidden="1"/>
    </xf>
    <xf numFmtId="49" fontId="0" fillId="0" borderId="15" xfId="0" applyNumberFormat="1" applyBorder="1" applyAlignment="1" applyProtection="1">
      <alignment horizontal="left" vertical="center" wrapText="1"/>
      <protection hidden="1"/>
    </xf>
    <xf numFmtId="0" fontId="0" fillId="0" borderId="1" xfId="0" applyBorder="1" applyAlignment="1" applyProtection="1">
      <alignment horizontal="left" vertical="center" wrapText="1"/>
      <protection hidden="1"/>
    </xf>
    <xf numFmtId="0" fontId="0" fillId="0" borderId="1" xfId="0" applyFont="1" applyBorder="1" applyAlignment="1" applyProtection="1">
      <alignment horizontal="left" vertical="center" wrapText="1"/>
      <protection hidden="1"/>
    </xf>
    <xf numFmtId="0" fontId="0" fillId="0" borderId="1" xfId="0" applyFont="1" applyBorder="1" applyAlignment="1" applyProtection="1">
      <alignment horizontal="left" vertical="center"/>
      <protection hidden="1"/>
    </xf>
    <xf numFmtId="0" fontId="0" fillId="0" borderId="2" xfId="0" applyFont="1" applyBorder="1" applyAlignment="1" applyProtection="1">
      <alignment horizontal="left" vertical="center"/>
      <protection hidden="1"/>
    </xf>
    <xf numFmtId="0" fontId="0" fillId="0" borderId="6" xfId="0" applyFont="1" applyBorder="1" applyAlignment="1" applyProtection="1">
      <alignment horizontal="center" vertical="center"/>
      <protection hidden="1"/>
    </xf>
    <xf numFmtId="0" fontId="0" fillId="0" borderId="6" xfId="0" applyFont="1" applyFill="1" applyBorder="1" applyAlignment="1" applyProtection="1">
      <alignment horizontal="center" vertical="center"/>
      <protection hidden="1"/>
    </xf>
    <xf numFmtId="0" fontId="0" fillId="0" borderId="17" xfId="0" applyFont="1" applyFill="1" applyBorder="1" applyAlignment="1" applyProtection="1">
      <alignment horizontal="center" vertical="center"/>
      <protection hidden="1"/>
    </xf>
    <xf numFmtId="0" fontId="0" fillId="0" borderId="17" xfId="0" applyFont="1" applyBorder="1" applyAlignment="1" applyProtection="1">
      <alignment horizontal="center" vertical="center"/>
      <protection hidden="1"/>
    </xf>
    <xf numFmtId="49" fontId="3" fillId="0" borderId="15" xfId="0" applyNumberFormat="1" applyFont="1" applyBorder="1" applyAlignment="1" applyProtection="1">
      <alignment horizontal="left" vertical="center" wrapText="1"/>
      <protection hidden="1"/>
    </xf>
    <xf numFmtId="0" fontId="3" fillId="0" borderId="1" xfId="0" applyFont="1" applyBorder="1" applyAlignment="1" applyProtection="1">
      <alignment horizontal="left" vertical="center" wrapText="1"/>
      <protection hidden="1"/>
    </xf>
    <xf numFmtId="0" fontId="0" fillId="0" borderId="1" xfId="0" applyFont="1" applyBorder="1" applyAlignment="1" applyProtection="1">
      <alignment horizontal="center" vertical="center"/>
      <protection hidden="1"/>
    </xf>
    <xf numFmtId="0" fontId="0" fillId="0" borderId="16" xfId="0" applyFont="1" applyBorder="1" applyAlignment="1" applyProtection="1">
      <alignment horizontal="center" vertical="center"/>
      <protection hidden="1"/>
    </xf>
    <xf numFmtId="49" fontId="0" fillId="0" borderId="18" xfId="0" applyNumberFormat="1" applyBorder="1" applyAlignment="1" applyProtection="1">
      <alignment horizontal="left" vertical="center" wrapText="1"/>
      <protection hidden="1"/>
    </xf>
    <xf numFmtId="0" fontId="0" fillId="0" borderId="3" xfId="0" applyBorder="1" applyAlignment="1" applyProtection="1">
      <alignment horizontal="left" vertical="center" wrapText="1"/>
      <protection hidden="1"/>
    </xf>
    <xf numFmtId="0" fontId="0" fillId="0" borderId="3" xfId="0" applyFont="1" applyBorder="1" applyAlignment="1" applyProtection="1">
      <alignment horizontal="left" vertical="center" wrapText="1"/>
      <protection hidden="1"/>
    </xf>
    <xf numFmtId="0" fontId="0" fillId="0" borderId="3" xfId="0" applyFont="1" applyBorder="1" applyAlignment="1" applyProtection="1">
      <alignment horizontal="left" vertical="center"/>
      <protection hidden="1"/>
    </xf>
    <xf numFmtId="0" fontId="0" fillId="0" borderId="9" xfId="0" applyFont="1" applyBorder="1" applyAlignment="1" applyProtection="1">
      <alignment horizontal="left" vertical="center"/>
      <protection hidden="1"/>
    </xf>
    <xf numFmtId="0" fontId="0" fillId="0" borderId="10" xfId="0" applyFont="1" applyBorder="1" applyAlignment="1" applyProtection="1">
      <alignment horizontal="center" vertical="center"/>
      <protection hidden="1"/>
    </xf>
    <xf numFmtId="0" fontId="0" fillId="0" borderId="19" xfId="0" applyFont="1" applyBorder="1" applyAlignment="1" applyProtection="1">
      <alignment horizontal="center" vertical="center"/>
      <protection hidden="1"/>
    </xf>
    <xf numFmtId="2" fontId="4" fillId="0" borderId="11" xfId="0" applyNumberFormat="1" applyFont="1" applyBorder="1" applyAlignment="1" applyProtection="1">
      <alignment horizontal="center" vertical="center"/>
      <protection hidden="1"/>
    </xf>
    <xf numFmtId="2" fontId="4" fillId="0" borderId="5" xfId="0" applyNumberFormat="1" applyFont="1" applyBorder="1" applyAlignment="1" applyProtection="1">
      <alignment horizontal="center" vertical="center"/>
      <protection hidden="1"/>
    </xf>
    <xf numFmtId="0" fontId="0" fillId="0" borderId="0" xfId="0" applyAlignment="1" applyProtection="1">
      <alignment horizontal="center" vertical="center"/>
      <protection hidden="1"/>
    </xf>
    <xf numFmtId="0" fontId="0" fillId="0" borderId="0" xfId="0" applyFont="1" applyFill="1" applyBorder="1" applyAlignment="1" applyProtection="1">
      <alignment horizontal="left" vertical="center"/>
      <protection hidden="1"/>
    </xf>
    <xf numFmtId="0" fontId="0" fillId="0" borderId="0" xfId="0" applyFont="1" applyFill="1" applyAlignment="1" applyProtection="1">
      <alignment horizontal="left"/>
      <protection hidden="1"/>
    </xf>
    <xf numFmtId="0" fontId="2" fillId="0" borderId="0" xfId="0" applyFont="1" applyFill="1" applyAlignment="1" applyProtection="1">
      <alignment horizontal="left" vertical="center"/>
      <protection hidden="1"/>
    </xf>
    <xf numFmtId="0" fontId="0" fillId="0" borderId="0" xfId="0" applyFont="1" applyFill="1" applyAlignment="1" applyProtection="1">
      <alignment horizontal="left" vertical="center"/>
      <protection hidden="1"/>
    </xf>
    <xf numFmtId="0" fontId="0" fillId="0" borderId="0" xfId="0" applyFont="1" applyFill="1" applyBorder="1" applyAlignment="1" applyProtection="1">
      <alignment horizontal="left"/>
      <protection hidden="1"/>
    </xf>
    <xf numFmtId="0" fontId="0" fillId="0" borderId="0" xfId="0" applyAlignment="1" applyProtection="1">
      <alignment vertical="center"/>
      <protection hidden="1"/>
    </xf>
    <xf numFmtId="0" fontId="0" fillId="0" borderId="0" xfId="0" applyFont="1" applyFill="1" applyAlignment="1" applyProtection="1">
      <alignment horizontal="center" vertical="center"/>
      <protection hidden="1"/>
    </xf>
    <xf numFmtId="2" fontId="0" fillId="2" borderId="5" xfId="0" applyNumberFormat="1" applyFont="1" applyFill="1" applyBorder="1" applyAlignment="1" applyProtection="1">
      <alignment horizontal="center" vertical="center"/>
      <protection locked="0"/>
    </xf>
    <xf numFmtId="2" fontId="0" fillId="2" borderId="14" xfId="0" applyNumberFormat="1" applyFont="1" applyFill="1" applyBorder="1" applyAlignment="1" applyProtection="1">
      <alignment horizontal="center" vertical="center"/>
      <protection locked="0"/>
    </xf>
    <xf numFmtId="0" fontId="0" fillId="0" borderId="8" xfId="0" applyNumberFormat="1" applyFont="1" applyBorder="1" applyAlignment="1" applyProtection="1">
      <alignment horizontal="center" vertical="center"/>
      <protection hidden="1"/>
    </xf>
    <xf numFmtId="0" fontId="3" fillId="0" borderId="26" xfId="0" applyNumberFormat="1" applyFont="1" applyBorder="1" applyAlignment="1" applyProtection="1">
      <alignment horizontal="center" vertical="center"/>
      <protection hidden="1"/>
    </xf>
    <xf numFmtId="0" fontId="6" fillId="0" borderId="7" xfId="0" applyNumberFormat="1" applyFont="1" applyBorder="1" applyAlignment="1" applyProtection="1">
      <alignment horizontal="left" vertical="center"/>
      <protection hidden="1"/>
    </xf>
    <xf numFmtId="0" fontId="0" fillId="0" borderId="0" xfId="0" applyNumberFormat="1" applyAlignment="1" applyProtection="1">
      <alignment horizontal="center" vertical="center"/>
      <protection hidden="1"/>
    </xf>
    <xf numFmtId="0" fontId="0" fillId="0" borderId="0" xfId="0" applyNumberFormat="1" applyFont="1" applyFill="1" applyAlignment="1" applyProtection="1">
      <alignment horizontal="left"/>
      <protection hidden="1"/>
    </xf>
    <xf numFmtId="0" fontId="0" fillId="0" borderId="0" xfId="0" applyNumberFormat="1" applyFont="1" applyFill="1" applyAlignment="1" applyProtection="1">
      <alignment horizontal="left" vertical="center"/>
      <protection hidden="1"/>
    </xf>
    <xf numFmtId="0" fontId="0" fillId="0" borderId="0" xfId="0" applyNumberFormat="1" applyAlignment="1" applyProtection="1">
      <alignment vertical="center"/>
      <protection hidden="1"/>
    </xf>
    <xf numFmtId="0" fontId="0" fillId="0" borderId="0" xfId="0" applyNumberFormat="1" applyFont="1" applyFill="1" applyAlignment="1" applyProtection="1">
      <alignment horizontal="center" vertical="center"/>
      <protection hidden="1"/>
    </xf>
    <xf numFmtId="0" fontId="0" fillId="0" borderId="0" xfId="0" applyFill="1" applyAlignment="1" applyProtection="1">
      <alignment horizontal="left" vertical="center"/>
      <protection hidden="1"/>
    </xf>
    <xf numFmtId="0" fontId="6" fillId="0" borderId="0" xfId="0" applyFont="1" applyFill="1" applyAlignment="1" applyProtection="1">
      <alignment horizontal="left" vertical="center"/>
      <protection hidden="1"/>
    </xf>
    <xf numFmtId="0" fontId="0" fillId="0" borderId="28" xfId="0" applyBorder="1" applyAlignment="1" applyProtection="1">
      <alignment horizontal="left" vertical="center"/>
      <protection hidden="1"/>
    </xf>
    <xf numFmtId="0" fontId="0" fillId="0" borderId="29" xfId="0" applyBorder="1" applyAlignment="1" applyProtection="1">
      <alignment horizontal="left" vertical="center"/>
      <protection hidden="1"/>
    </xf>
    <xf numFmtId="0" fontId="0" fillId="0" borderId="28" xfId="0" applyNumberFormat="1" applyBorder="1" applyAlignment="1" applyProtection="1">
      <alignment horizontal="center" vertical="center"/>
      <protection hidden="1"/>
    </xf>
    <xf numFmtId="0" fontId="8" fillId="0" borderId="28" xfId="0" applyFont="1" applyBorder="1" applyAlignment="1" applyProtection="1">
      <alignment horizontal="left" vertical="center"/>
      <protection hidden="1"/>
    </xf>
    <xf numFmtId="0" fontId="0" fillId="0" borderId="33" xfId="0" applyBorder="1" applyAlignment="1" applyProtection="1">
      <alignment horizontal="left" vertical="center"/>
      <protection hidden="1"/>
    </xf>
    <xf numFmtId="0" fontId="9" fillId="2" borderId="34" xfId="0" applyFont="1" applyFill="1" applyBorder="1" applyAlignment="1" applyProtection="1">
      <alignment vertical="top" wrapText="1"/>
      <protection locked="0"/>
    </xf>
    <xf numFmtId="0" fontId="9" fillId="2" borderId="25" xfId="0" applyFont="1" applyFill="1" applyBorder="1" applyAlignment="1" applyProtection="1">
      <alignment vertical="top" wrapText="1"/>
      <protection locked="0"/>
    </xf>
    <xf numFmtId="0" fontId="8" fillId="0" borderId="35" xfId="0" applyFont="1" applyBorder="1" applyAlignment="1" applyProtection="1">
      <alignment horizontal="left" vertical="center"/>
      <protection hidden="1"/>
    </xf>
    <xf numFmtId="0" fontId="0" fillId="0" borderId="38" xfId="0" applyBorder="1" applyAlignment="1" applyProtection="1">
      <alignment horizontal="center" vertical="center"/>
      <protection hidden="1"/>
    </xf>
    <xf numFmtId="0" fontId="0" fillId="0" borderId="0" xfId="0" applyAlignment="1" applyProtection="1">
      <alignment vertical="top" wrapText="1"/>
      <protection hidden="1"/>
    </xf>
    <xf numFmtId="0" fontId="9" fillId="2" borderId="0" xfId="0" applyFont="1" applyFill="1" applyBorder="1" applyAlignment="1" applyProtection="1">
      <alignment horizontal="left" vertical="top" wrapText="1"/>
      <protection locked="0"/>
    </xf>
    <xf numFmtId="0" fontId="9" fillId="2" borderId="36" xfId="0" applyFont="1" applyFill="1" applyBorder="1" applyAlignment="1" applyProtection="1">
      <alignment horizontal="left" vertical="top" wrapText="1"/>
      <protection locked="0"/>
    </xf>
    <xf numFmtId="0" fontId="9" fillId="2" borderId="31" xfId="0" applyFont="1" applyFill="1" applyBorder="1" applyAlignment="1" applyProtection="1">
      <alignment horizontal="left" vertical="top" wrapText="1"/>
      <protection locked="0"/>
    </xf>
    <xf numFmtId="0" fontId="9" fillId="2" borderId="37" xfId="0" applyFont="1" applyFill="1" applyBorder="1" applyAlignment="1" applyProtection="1">
      <alignment horizontal="left" vertical="top" wrapText="1"/>
      <protection locked="0"/>
    </xf>
    <xf numFmtId="0" fontId="9" fillId="2" borderId="30" xfId="0" applyFont="1" applyFill="1" applyBorder="1" applyAlignment="1" applyProtection="1">
      <alignment horizontal="left" vertical="top" wrapText="1"/>
      <protection locked="0"/>
    </xf>
    <xf numFmtId="0" fontId="9" fillId="2" borderId="32" xfId="0" applyFont="1" applyFill="1" applyBorder="1" applyAlignment="1" applyProtection="1">
      <alignment horizontal="left" vertical="top" wrapText="1"/>
      <protection locked="0"/>
    </xf>
    <xf numFmtId="0" fontId="9" fillId="2" borderId="7" xfId="0" applyFont="1" applyFill="1" applyBorder="1" applyAlignment="1" applyProtection="1">
      <alignment horizontal="left" vertical="top" wrapText="1"/>
      <protection locked="0"/>
    </xf>
    <xf numFmtId="0" fontId="9" fillId="2" borderId="26" xfId="0" applyFont="1" applyFill="1" applyBorder="1" applyAlignment="1" applyProtection="1">
      <alignment horizontal="left" vertical="top" wrapText="1"/>
      <protection locked="0"/>
    </xf>
    <xf numFmtId="0" fontId="0" fillId="0" borderId="0" xfId="0" applyAlignment="1" applyProtection="1">
      <alignment horizontal="left" vertical="top" wrapText="1"/>
      <protection hidden="1"/>
    </xf>
    <xf numFmtId="0" fontId="10" fillId="0" borderId="0" xfId="0" applyFont="1" applyAlignment="1">
      <alignment horizontal="left" vertical="top" wrapText="1"/>
    </xf>
    <xf numFmtId="0" fontId="11" fillId="0" borderId="0" xfId="0" applyFont="1" applyAlignment="1" applyProtection="1">
      <alignment horizontal="left" vertical="top" wrapText="1"/>
      <protection hidden="1"/>
    </xf>
    <xf numFmtId="0" fontId="4" fillId="0" borderId="11" xfId="0" applyFont="1" applyBorder="1" applyAlignment="1" applyProtection="1">
      <alignment horizontal="right" vertical="center"/>
      <protection hidden="1"/>
    </xf>
    <xf numFmtId="0" fontId="4" fillId="0" borderId="12" xfId="0" applyFont="1" applyBorder="1" applyAlignment="1" applyProtection="1">
      <alignment horizontal="right" vertical="center"/>
      <protection hidden="1"/>
    </xf>
    <xf numFmtId="0" fontId="4" fillId="0" borderId="13" xfId="0" applyFont="1" applyBorder="1" applyAlignment="1" applyProtection="1">
      <alignment horizontal="right" vertical="center"/>
      <protection hidden="1"/>
    </xf>
    <xf numFmtId="0" fontId="5" fillId="0" borderId="22" xfId="0" applyFont="1" applyBorder="1" applyAlignment="1" applyProtection="1">
      <alignment horizontal="center" vertical="center"/>
      <protection hidden="1"/>
    </xf>
    <xf numFmtId="0" fontId="5" fillId="0" borderId="23" xfId="0" applyFont="1" applyBorder="1" applyAlignment="1" applyProtection="1">
      <alignment horizontal="center" vertical="center"/>
      <protection hidden="1"/>
    </xf>
    <xf numFmtId="0" fontId="5" fillId="0" borderId="24" xfId="0" applyFont="1" applyBorder="1" applyAlignment="1" applyProtection="1">
      <alignment horizontal="center" vertical="center"/>
      <protection hidden="1"/>
    </xf>
    <xf numFmtId="0" fontId="0" fillId="0" borderId="0" xfId="0" applyFont="1" applyFill="1" applyAlignment="1" applyProtection="1">
      <alignment horizontal="left"/>
      <protection hidden="1"/>
    </xf>
  </cellXfs>
  <cellStyles count="1">
    <cellStyle name="Standard" xfId="0" builtinId="0"/>
  </cellStyles>
  <dxfs count="2">
    <dxf>
      <font>
        <b/>
        <i val="0"/>
        <color rgb="FFFF0000"/>
      </font>
      <fill>
        <patternFill>
          <bgColor rgb="FF92D050"/>
        </patternFill>
      </fill>
    </dxf>
    <dxf>
      <fill>
        <patternFill>
          <bgColor rgb="FF92D050"/>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55"/>
  <sheetViews>
    <sheetView showGridLines="0" tabSelected="1" view="pageBreakPreview" zoomScale="70" zoomScaleNormal="100" zoomScaleSheetLayoutView="70" workbookViewId="0">
      <pane ySplit="6" topLeftCell="A7" activePane="bottomLeft" state="frozen"/>
      <selection pane="bottomLeft" activeCell="F30" sqref="F30"/>
    </sheetView>
  </sheetViews>
  <sheetFormatPr baseColWidth="10" defaultColWidth="82.3984375" defaultRowHeight="13.8" x14ac:dyDescent="0.25"/>
  <cols>
    <col min="1" max="1" width="4.3984375" style="1" bestFit="1" customWidth="1"/>
    <col min="2" max="2" width="55.09765625" style="1" customWidth="1"/>
    <col min="3" max="3" width="45.5" style="1" customWidth="1"/>
    <col min="4" max="4" width="3.8984375" style="1" hidden="1" customWidth="1"/>
    <col min="5" max="5" width="13.69921875" style="1" customWidth="1"/>
    <col min="6" max="6" width="11.59765625" style="48" customWidth="1"/>
    <col min="7" max="7" width="19.8984375" style="35" customWidth="1"/>
    <col min="8" max="9" width="19.8984375" style="1" customWidth="1"/>
    <col min="10" max="10" width="17" style="1" customWidth="1"/>
    <col min="11" max="11" width="19.19921875" style="1" customWidth="1"/>
    <col min="12" max="12" width="18.3984375" style="1" customWidth="1"/>
    <col min="13" max="16384" width="82.3984375" style="1"/>
  </cols>
  <sheetData>
    <row r="1" spans="1:12" x14ac:dyDescent="0.25">
      <c r="A1" s="59"/>
      <c r="B1" s="62" t="s">
        <v>101</v>
      </c>
      <c r="C1" s="58" t="s">
        <v>103</v>
      </c>
      <c r="D1" s="55"/>
      <c r="E1" s="55"/>
      <c r="F1" s="57"/>
      <c r="G1" s="63"/>
      <c r="H1" s="58" t="s">
        <v>102</v>
      </c>
      <c r="I1" s="56"/>
    </row>
    <row r="2" spans="1:12" ht="13.8" customHeight="1" x14ac:dyDescent="0.25">
      <c r="A2" s="60"/>
      <c r="B2" s="71"/>
      <c r="C2" s="65"/>
      <c r="D2" s="65"/>
      <c r="E2" s="65"/>
      <c r="F2" s="65"/>
      <c r="G2" s="66"/>
      <c r="H2" s="65"/>
      <c r="I2" s="69"/>
    </row>
    <row r="3" spans="1:12" ht="13.8" customHeight="1" x14ac:dyDescent="0.25">
      <c r="A3" s="60"/>
      <c r="B3" s="71"/>
      <c r="C3" s="65"/>
      <c r="D3" s="65"/>
      <c r="E3" s="65"/>
      <c r="F3" s="65"/>
      <c r="G3" s="66"/>
      <c r="H3" s="65"/>
      <c r="I3" s="69"/>
    </row>
    <row r="4" spans="1:12" ht="14.4" customHeight="1" thickBot="1" x14ac:dyDescent="0.3">
      <c r="A4" s="61"/>
      <c r="B4" s="72"/>
      <c r="C4" s="67"/>
      <c r="D4" s="67"/>
      <c r="E4" s="67"/>
      <c r="F4" s="67"/>
      <c r="G4" s="68"/>
      <c r="H4" s="67"/>
      <c r="I4" s="70"/>
    </row>
    <row r="5" spans="1:12" ht="36" customHeight="1" thickBot="1" x14ac:dyDescent="0.3">
      <c r="A5" s="79" t="s">
        <v>96</v>
      </c>
      <c r="B5" s="80"/>
      <c r="C5" s="80"/>
      <c r="D5" s="80"/>
      <c r="E5" s="80"/>
      <c r="F5" s="80"/>
      <c r="G5" s="80"/>
      <c r="H5" s="80"/>
      <c r="I5" s="81"/>
    </row>
    <row r="6" spans="1:12" ht="41.25" customHeight="1" thickBot="1" x14ac:dyDescent="0.3">
      <c r="A6" s="2"/>
      <c r="B6" s="3" t="s">
        <v>0</v>
      </c>
      <c r="C6" s="3" t="s">
        <v>1</v>
      </c>
      <c r="D6" s="3"/>
      <c r="E6" s="3" t="s">
        <v>80</v>
      </c>
      <c r="F6" s="46" t="s">
        <v>78</v>
      </c>
      <c r="G6" s="4" t="s">
        <v>99</v>
      </c>
      <c r="H6" s="4" t="s">
        <v>108</v>
      </c>
      <c r="I6" s="5" t="s">
        <v>100</v>
      </c>
    </row>
    <row r="7" spans="1:12" s="12" customFormat="1" ht="16.2" thickBot="1" x14ac:dyDescent="0.3">
      <c r="A7" s="6" t="s">
        <v>21</v>
      </c>
      <c r="B7" s="7" t="s">
        <v>49</v>
      </c>
      <c r="C7" s="8"/>
      <c r="D7" s="9"/>
      <c r="E7" s="9"/>
      <c r="F7" s="47"/>
      <c r="G7" s="10"/>
      <c r="H7" s="9"/>
      <c r="I7" s="11"/>
    </row>
    <row r="8" spans="1:12" ht="14.4" thickBot="1" x14ac:dyDescent="0.3">
      <c r="A8" s="13" t="s">
        <v>22</v>
      </c>
      <c r="B8" s="14" t="s">
        <v>50</v>
      </c>
      <c r="C8" s="15" t="s">
        <v>2</v>
      </c>
      <c r="D8" s="16">
        <v>1</v>
      </c>
      <c r="E8" s="17" t="s">
        <v>76</v>
      </c>
      <c r="F8" s="43"/>
      <c r="G8" s="18" t="str">
        <f>IF(F8="","",INT((F8/D8))*3)</f>
        <v/>
      </c>
      <c r="H8" s="19" t="str">
        <f>IF($G8="","",IF($F$8&gt;2,$G$8*0.9,""))</f>
        <v/>
      </c>
      <c r="I8" s="20" t="str">
        <f>IF($G8="","",IF($F$8&gt;2,$G$8*0.1,""))</f>
        <v/>
      </c>
      <c r="J8" s="53"/>
      <c r="K8" s="53"/>
      <c r="L8" s="53"/>
    </row>
    <row r="9" spans="1:12" ht="14.4" thickBot="1" x14ac:dyDescent="0.3">
      <c r="A9" s="13" t="s">
        <v>23</v>
      </c>
      <c r="B9" s="14" t="s">
        <v>51</v>
      </c>
      <c r="C9" s="15" t="s">
        <v>3</v>
      </c>
      <c r="D9" s="16">
        <v>2</v>
      </c>
      <c r="E9" s="17" t="s">
        <v>75</v>
      </c>
      <c r="F9" s="43"/>
      <c r="G9" s="18" t="str">
        <f>IF(F9="","",ROUNDUP(F9/D9,0)*1.5)</f>
        <v/>
      </c>
      <c r="H9" s="18" t="str">
        <f t="shared" ref="H9:H18" si="0">IF($G9="","",$G9*0.2)</f>
        <v/>
      </c>
      <c r="I9" s="21" t="str">
        <f t="shared" ref="I9:I18" si="1">IF($G9="","",$G9*0.8)</f>
        <v/>
      </c>
      <c r="J9" s="53"/>
      <c r="K9" s="53"/>
      <c r="L9" s="53"/>
    </row>
    <row r="10" spans="1:12" ht="14.4" thickBot="1" x14ac:dyDescent="0.3">
      <c r="A10" s="13" t="s">
        <v>24</v>
      </c>
      <c r="B10" s="14" t="s">
        <v>52</v>
      </c>
      <c r="C10" s="15" t="s">
        <v>4</v>
      </c>
      <c r="D10" s="16">
        <v>5</v>
      </c>
      <c r="E10" s="17" t="s">
        <v>75</v>
      </c>
      <c r="F10" s="43"/>
      <c r="G10" s="18" t="str">
        <f>IF(F10="","",ROUNDUP(F10/D10,0)*1.5)</f>
        <v/>
      </c>
      <c r="H10" s="18" t="str">
        <f t="shared" si="0"/>
        <v/>
      </c>
      <c r="I10" s="21" t="str">
        <f t="shared" si="1"/>
        <v/>
      </c>
      <c r="J10" s="53"/>
      <c r="K10" s="53"/>
      <c r="L10" s="53"/>
    </row>
    <row r="11" spans="1:12" s="12" customFormat="1" ht="31.8" thickBot="1" x14ac:dyDescent="0.3">
      <c r="A11" s="22" t="s">
        <v>25</v>
      </c>
      <c r="B11" s="23" t="s">
        <v>53</v>
      </c>
      <c r="C11" s="15" t="s">
        <v>5</v>
      </c>
      <c r="D11" s="16">
        <v>30</v>
      </c>
      <c r="E11" s="17" t="s">
        <v>97</v>
      </c>
      <c r="F11" s="43"/>
      <c r="G11" s="18" t="str">
        <f t="shared" ref="G11:G34" si="2">IF(F11="","",ROUNDUP(F11/D11,0)*1.5)</f>
        <v/>
      </c>
      <c r="H11" s="18" t="str">
        <f t="shared" si="0"/>
        <v/>
      </c>
      <c r="I11" s="21" t="str">
        <f t="shared" si="1"/>
        <v/>
      </c>
      <c r="J11" s="54"/>
      <c r="K11" s="54"/>
      <c r="L11" s="54"/>
    </row>
    <row r="12" spans="1:12" s="12" customFormat="1" ht="31.8" thickBot="1" x14ac:dyDescent="0.3">
      <c r="A12" s="22" t="s">
        <v>26</v>
      </c>
      <c r="B12" s="23" t="s">
        <v>54</v>
      </c>
      <c r="C12" s="15"/>
      <c r="D12" s="16" t="s">
        <v>79</v>
      </c>
      <c r="E12" s="16"/>
      <c r="F12" s="45"/>
      <c r="G12" s="24"/>
      <c r="H12" s="18"/>
      <c r="I12" s="21"/>
      <c r="J12" s="54"/>
      <c r="K12" s="54"/>
      <c r="L12" s="54"/>
    </row>
    <row r="13" spans="1:12" ht="16.8" thickBot="1" x14ac:dyDescent="0.3">
      <c r="A13" s="13" t="s">
        <v>27</v>
      </c>
      <c r="B13" s="14" t="s">
        <v>110</v>
      </c>
      <c r="C13" s="15" t="s">
        <v>6</v>
      </c>
      <c r="D13" s="16">
        <v>50</v>
      </c>
      <c r="E13" s="17" t="s">
        <v>98</v>
      </c>
      <c r="F13" s="43"/>
      <c r="G13" s="18" t="str">
        <f t="shared" si="2"/>
        <v/>
      </c>
      <c r="H13" s="18" t="str">
        <f t="shared" si="0"/>
        <v/>
      </c>
      <c r="I13" s="21" t="str">
        <f t="shared" si="1"/>
        <v/>
      </c>
    </row>
    <row r="14" spans="1:12" ht="16.8" thickBot="1" x14ac:dyDescent="0.3">
      <c r="A14" s="13" t="s">
        <v>28</v>
      </c>
      <c r="B14" s="14" t="s">
        <v>111</v>
      </c>
      <c r="C14" s="15" t="s">
        <v>7</v>
      </c>
      <c r="D14" s="16">
        <v>200</v>
      </c>
      <c r="E14" s="17" t="s">
        <v>98</v>
      </c>
      <c r="F14" s="43"/>
      <c r="G14" s="18" t="str">
        <f t="shared" si="2"/>
        <v/>
      </c>
      <c r="H14" s="18" t="str">
        <f t="shared" si="0"/>
        <v/>
      </c>
      <c r="I14" s="21" t="str">
        <f t="shared" si="1"/>
        <v/>
      </c>
    </row>
    <row r="15" spans="1:12" ht="16.8" thickBot="1" x14ac:dyDescent="0.3">
      <c r="A15" s="13" t="s">
        <v>29</v>
      </c>
      <c r="B15" s="14" t="s">
        <v>55</v>
      </c>
      <c r="C15" s="15" t="s">
        <v>8</v>
      </c>
      <c r="D15" s="16">
        <v>100</v>
      </c>
      <c r="E15" s="17" t="s">
        <v>98</v>
      </c>
      <c r="F15" s="43"/>
      <c r="G15" s="18" t="str">
        <f t="shared" si="2"/>
        <v/>
      </c>
      <c r="H15" s="18" t="str">
        <f t="shared" si="0"/>
        <v/>
      </c>
      <c r="I15" s="21" t="str">
        <f t="shared" si="1"/>
        <v/>
      </c>
    </row>
    <row r="16" spans="1:12" s="12" customFormat="1" ht="16.2" thickBot="1" x14ac:dyDescent="0.3">
      <c r="A16" s="22" t="s">
        <v>30</v>
      </c>
      <c r="B16" s="23" t="s">
        <v>56</v>
      </c>
      <c r="C16" s="15"/>
      <c r="D16" s="16" t="s">
        <v>79</v>
      </c>
      <c r="E16" s="16"/>
      <c r="F16" s="45"/>
      <c r="G16" s="24"/>
      <c r="H16" s="18"/>
      <c r="I16" s="21"/>
    </row>
    <row r="17" spans="1:10" ht="14.4" thickBot="1" x14ac:dyDescent="0.3">
      <c r="A17" s="13" t="s">
        <v>31</v>
      </c>
      <c r="B17" s="14" t="s">
        <v>57</v>
      </c>
      <c r="C17" s="15" t="s">
        <v>9</v>
      </c>
      <c r="D17" s="16">
        <v>20</v>
      </c>
      <c r="E17" s="17" t="s">
        <v>93</v>
      </c>
      <c r="F17" s="43"/>
      <c r="G17" s="18" t="str">
        <f t="shared" si="2"/>
        <v/>
      </c>
      <c r="H17" s="18" t="str">
        <f t="shared" si="0"/>
        <v/>
      </c>
      <c r="I17" s="21" t="str">
        <f t="shared" si="1"/>
        <v/>
      </c>
    </row>
    <row r="18" spans="1:10" ht="14.4" thickBot="1" x14ac:dyDescent="0.3">
      <c r="A18" s="13" t="s">
        <v>32</v>
      </c>
      <c r="B18" s="14" t="s">
        <v>58</v>
      </c>
      <c r="C18" s="15" t="s">
        <v>10</v>
      </c>
      <c r="D18" s="16">
        <v>10</v>
      </c>
      <c r="E18" s="17" t="s">
        <v>75</v>
      </c>
      <c r="F18" s="43"/>
      <c r="G18" s="18" t="str">
        <f t="shared" si="2"/>
        <v/>
      </c>
      <c r="H18" s="18" t="str">
        <f t="shared" si="0"/>
        <v/>
      </c>
      <c r="I18" s="21" t="str">
        <f t="shared" si="1"/>
        <v/>
      </c>
    </row>
    <row r="19" spans="1:10" s="12" customFormat="1" ht="16.2" thickBot="1" x14ac:dyDescent="0.3">
      <c r="A19" s="22" t="s">
        <v>33</v>
      </c>
      <c r="B19" s="23" t="s">
        <v>59</v>
      </c>
      <c r="C19" s="15" t="s">
        <v>11</v>
      </c>
      <c r="D19" s="16">
        <v>5</v>
      </c>
      <c r="E19" s="17" t="s">
        <v>94</v>
      </c>
      <c r="F19" s="44"/>
      <c r="G19" s="18" t="str">
        <f t="shared" si="2"/>
        <v/>
      </c>
      <c r="H19" s="18" t="str">
        <f t="shared" ref="H19:H22" si="3">IF($G19="","",$G19*0.2)</f>
        <v/>
      </c>
      <c r="I19" s="21" t="str">
        <f t="shared" ref="I19:I22" si="4">IF($G19="","",$G19*0.8)</f>
        <v/>
      </c>
    </row>
    <row r="20" spans="1:10" s="12" customFormat="1" ht="31.8" thickBot="1" x14ac:dyDescent="0.3">
      <c r="A20" s="22" t="s">
        <v>34</v>
      </c>
      <c r="B20" s="23" t="s">
        <v>60</v>
      </c>
      <c r="C20" s="15"/>
      <c r="D20" s="16"/>
      <c r="E20" s="16"/>
      <c r="F20" s="45"/>
      <c r="G20" s="24"/>
      <c r="H20" s="18"/>
      <c r="I20" s="25"/>
    </row>
    <row r="21" spans="1:10" ht="42" thickBot="1" x14ac:dyDescent="0.3">
      <c r="A21" s="13" t="s">
        <v>35</v>
      </c>
      <c r="B21" s="14" t="s">
        <v>61</v>
      </c>
      <c r="C21" s="15" t="s">
        <v>12</v>
      </c>
      <c r="D21" s="16">
        <v>20</v>
      </c>
      <c r="E21" s="17" t="s">
        <v>95</v>
      </c>
      <c r="F21" s="43"/>
      <c r="G21" s="18" t="str">
        <f t="shared" si="2"/>
        <v/>
      </c>
      <c r="H21" s="18" t="str">
        <f t="shared" si="3"/>
        <v/>
      </c>
      <c r="I21" s="21" t="str">
        <f t="shared" si="4"/>
        <v/>
      </c>
    </row>
    <row r="22" spans="1:10" ht="16.8" thickBot="1" x14ac:dyDescent="0.3">
      <c r="A22" s="13" t="s">
        <v>36</v>
      </c>
      <c r="B22" s="14" t="s">
        <v>62</v>
      </c>
      <c r="C22" s="15" t="s">
        <v>13</v>
      </c>
      <c r="D22" s="16">
        <v>10</v>
      </c>
      <c r="E22" s="17" t="s">
        <v>97</v>
      </c>
      <c r="F22" s="43"/>
      <c r="G22" s="18" t="str">
        <f t="shared" si="2"/>
        <v/>
      </c>
      <c r="H22" s="18" t="str">
        <f t="shared" si="3"/>
        <v/>
      </c>
      <c r="I22" s="21" t="str">
        <f t="shared" si="4"/>
        <v/>
      </c>
    </row>
    <row r="23" spans="1:10" ht="16.8" thickBot="1" x14ac:dyDescent="0.3">
      <c r="A23" s="13" t="s">
        <v>37</v>
      </c>
      <c r="B23" s="14" t="s">
        <v>63</v>
      </c>
      <c r="C23" s="15" t="s">
        <v>14</v>
      </c>
      <c r="D23" s="16">
        <v>200</v>
      </c>
      <c r="E23" s="17" t="s">
        <v>97</v>
      </c>
      <c r="F23" s="44"/>
      <c r="G23" s="18" t="str">
        <f t="shared" si="2"/>
        <v/>
      </c>
      <c r="H23" s="18" t="str">
        <f>IF($G23="","",$G23*0.2)</f>
        <v/>
      </c>
      <c r="I23" s="21" t="str">
        <f>IF($G23="","",$G23*0.8)</f>
        <v/>
      </c>
    </row>
    <row r="24" spans="1:10" s="12" customFormat="1" ht="31.8" thickBot="1" x14ac:dyDescent="0.3">
      <c r="A24" s="22" t="s">
        <v>38</v>
      </c>
      <c r="B24" s="23" t="s">
        <v>64</v>
      </c>
      <c r="C24" s="15"/>
      <c r="D24" s="16"/>
      <c r="E24" s="16"/>
      <c r="F24" s="45"/>
      <c r="G24" s="24"/>
      <c r="H24" s="18"/>
      <c r="I24" s="25"/>
    </row>
    <row r="25" spans="1:10" ht="16.8" thickBot="1" x14ac:dyDescent="0.3">
      <c r="A25" s="13" t="s">
        <v>39</v>
      </c>
      <c r="B25" s="14" t="s">
        <v>65</v>
      </c>
      <c r="C25" s="15" t="s">
        <v>15</v>
      </c>
      <c r="D25" s="16">
        <v>75</v>
      </c>
      <c r="E25" s="17" t="s">
        <v>97</v>
      </c>
      <c r="F25" s="43"/>
      <c r="G25" s="18" t="str">
        <f t="shared" si="2"/>
        <v/>
      </c>
      <c r="H25" s="18" t="str">
        <f>IF($G25="","",$G25*0.5)</f>
        <v/>
      </c>
      <c r="I25" s="21" t="str">
        <f>IF($G25="","",$G25*0.5)</f>
        <v/>
      </c>
    </row>
    <row r="26" spans="1:10" ht="16.8" thickBot="1" x14ac:dyDescent="0.3">
      <c r="A26" s="13" t="s">
        <v>40</v>
      </c>
      <c r="B26" s="14" t="s">
        <v>66</v>
      </c>
      <c r="C26" s="15" t="s">
        <v>16</v>
      </c>
      <c r="D26" s="16">
        <v>50</v>
      </c>
      <c r="E26" s="17" t="s">
        <v>97</v>
      </c>
      <c r="F26" s="43"/>
      <c r="G26" s="18" t="str">
        <f t="shared" si="2"/>
        <v/>
      </c>
      <c r="H26" s="18" t="str">
        <f t="shared" ref="H26:I29" si="5">IF($G26="","",$G26*0.5)</f>
        <v/>
      </c>
      <c r="I26" s="21" t="str">
        <f t="shared" si="5"/>
        <v/>
      </c>
    </row>
    <row r="27" spans="1:10" ht="16.8" thickBot="1" x14ac:dyDescent="0.3">
      <c r="A27" s="13" t="s">
        <v>41</v>
      </c>
      <c r="B27" s="14" t="s">
        <v>67</v>
      </c>
      <c r="C27" s="15" t="s">
        <v>17</v>
      </c>
      <c r="D27" s="16">
        <v>20</v>
      </c>
      <c r="E27" s="17" t="s">
        <v>97</v>
      </c>
      <c r="F27" s="43"/>
      <c r="G27" s="18" t="str">
        <f t="shared" si="2"/>
        <v/>
      </c>
      <c r="H27" s="18" t="str">
        <f t="shared" si="5"/>
        <v/>
      </c>
      <c r="I27" s="21" t="str">
        <f t="shared" si="5"/>
        <v/>
      </c>
    </row>
    <row r="28" spans="1:10" ht="16.8" thickBot="1" x14ac:dyDescent="0.3">
      <c r="A28" s="13" t="s">
        <v>42</v>
      </c>
      <c r="B28" s="14" t="s">
        <v>68</v>
      </c>
      <c r="C28" s="15" t="s">
        <v>16</v>
      </c>
      <c r="D28" s="16">
        <v>50</v>
      </c>
      <c r="E28" s="17" t="s">
        <v>97</v>
      </c>
      <c r="F28" s="43"/>
      <c r="G28" s="18" t="str">
        <f t="shared" si="2"/>
        <v/>
      </c>
      <c r="H28" s="18" t="str">
        <f t="shared" si="5"/>
        <v/>
      </c>
      <c r="I28" s="21" t="str">
        <f t="shared" si="5"/>
        <v/>
      </c>
    </row>
    <row r="29" spans="1:10" ht="16.8" thickBot="1" x14ac:dyDescent="0.3">
      <c r="A29" s="13" t="s">
        <v>43</v>
      </c>
      <c r="B29" s="14" t="s">
        <v>69</v>
      </c>
      <c r="C29" s="15" t="s">
        <v>17</v>
      </c>
      <c r="D29" s="16">
        <v>20</v>
      </c>
      <c r="E29" s="17" t="s">
        <v>97</v>
      </c>
      <c r="F29" s="43"/>
      <c r="G29" s="18" t="str">
        <f t="shared" si="2"/>
        <v/>
      </c>
      <c r="H29" s="18" t="str">
        <f t="shared" si="5"/>
        <v/>
      </c>
      <c r="I29" s="21" t="str">
        <f t="shared" si="5"/>
        <v/>
      </c>
    </row>
    <row r="30" spans="1:10" s="12" customFormat="1" ht="16.2" thickBot="1" x14ac:dyDescent="0.3">
      <c r="A30" s="22" t="s">
        <v>44</v>
      </c>
      <c r="B30" s="23" t="s">
        <v>70</v>
      </c>
      <c r="C30" s="15" t="s">
        <v>4</v>
      </c>
      <c r="D30" s="16">
        <v>5</v>
      </c>
      <c r="E30" s="17" t="s">
        <v>75</v>
      </c>
      <c r="F30" s="43"/>
      <c r="G30" s="18" t="str">
        <f t="shared" si="2"/>
        <v/>
      </c>
      <c r="H30" s="18" t="str">
        <f>IF($G30="","",$G30*0.2)</f>
        <v/>
      </c>
      <c r="I30" s="21" t="str">
        <f>IF($G30="","",$G30*0.8)</f>
        <v/>
      </c>
    </row>
    <row r="31" spans="1:10" s="12" customFormat="1" ht="31.8" thickBot="1" x14ac:dyDescent="0.3">
      <c r="A31" s="22" t="s">
        <v>45</v>
      </c>
      <c r="B31" s="23" t="s">
        <v>71</v>
      </c>
      <c r="C31" s="15" t="s">
        <v>18</v>
      </c>
      <c r="D31" s="16">
        <v>10</v>
      </c>
      <c r="E31" s="17" t="s">
        <v>81</v>
      </c>
      <c r="F31" s="43"/>
      <c r="G31" s="18" t="str">
        <f t="shared" si="2"/>
        <v/>
      </c>
      <c r="H31" s="18" t="str">
        <f>IF($G31="","",$G31*0.2)</f>
        <v/>
      </c>
      <c r="I31" s="21" t="str">
        <f>IF($G31="","",$G31*0.8)</f>
        <v/>
      </c>
    </row>
    <row r="32" spans="1:10" s="12" customFormat="1" ht="16.2" thickBot="1" x14ac:dyDescent="0.3">
      <c r="A32" s="22" t="s">
        <v>46</v>
      </c>
      <c r="B32" s="23" t="s">
        <v>72</v>
      </c>
      <c r="C32" s="15"/>
      <c r="D32" s="16"/>
      <c r="E32" s="16"/>
      <c r="F32" s="45"/>
      <c r="G32" s="24"/>
      <c r="H32" s="18"/>
      <c r="I32" s="21"/>
      <c r="J32" s="54"/>
    </row>
    <row r="33" spans="1:10" ht="14.4" thickBot="1" x14ac:dyDescent="0.3">
      <c r="A33" s="13" t="s">
        <v>47</v>
      </c>
      <c r="B33" s="14" t="s">
        <v>73</v>
      </c>
      <c r="C33" s="15" t="s">
        <v>19</v>
      </c>
      <c r="D33" s="16">
        <v>1</v>
      </c>
      <c r="E33" s="17" t="s">
        <v>77</v>
      </c>
      <c r="F33" s="43"/>
      <c r="G33" s="18" t="str">
        <f>IF(F33="","",INT(F33/D33)*1.5)</f>
        <v/>
      </c>
      <c r="H33" s="18" t="str">
        <f>IF($G33="","",$G33*0.2)</f>
        <v/>
      </c>
      <c r="I33" s="21" t="str">
        <f>IF($G33="","",$G33*0.8)</f>
        <v/>
      </c>
      <c r="J33" s="53"/>
    </row>
    <row r="34" spans="1:10" ht="16.8" thickBot="1" x14ac:dyDescent="0.3">
      <c r="A34" s="26" t="s">
        <v>48</v>
      </c>
      <c r="B34" s="27" t="s">
        <v>74</v>
      </c>
      <c r="C34" s="28" t="s">
        <v>20</v>
      </c>
      <c r="D34" s="29">
        <v>200</v>
      </c>
      <c r="E34" s="30" t="s">
        <v>97</v>
      </c>
      <c r="F34" s="43"/>
      <c r="G34" s="31" t="str">
        <f t="shared" si="2"/>
        <v/>
      </c>
      <c r="H34" s="31" t="str">
        <f>IF($G34="","",$G34*0.2)</f>
        <v/>
      </c>
      <c r="I34" s="32" t="str">
        <f>IF($G34="","",$G34*0.8)</f>
        <v/>
      </c>
      <c r="J34" s="53"/>
    </row>
    <row r="35" spans="1:10" ht="23.25" customHeight="1" thickBot="1" x14ac:dyDescent="0.3">
      <c r="A35" s="76" t="s">
        <v>90</v>
      </c>
      <c r="B35" s="77"/>
      <c r="C35" s="77"/>
      <c r="D35" s="77"/>
      <c r="E35" s="77"/>
      <c r="F35" s="78"/>
      <c r="G35" s="33">
        <f>SUM(G8:G34)</f>
        <v>0</v>
      </c>
      <c r="H35" s="34">
        <f>SUM(H8:H34)</f>
        <v>0</v>
      </c>
      <c r="I35" s="34">
        <f>SUM(I8:I34)</f>
        <v>0</v>
      </c>
      <c r="J35" s="53"/>
    </row>
    <row r="37" spans="1:10" x14ac:dyDescent="0.25">
      <c r="A37" s="82" t="s">
        <v>82</v>
      </c>
      <c r="B37" s="82"/>
      <c r="G37" s="37"/>
    </row>
    <row r="38" spans="1:10" ht="13.8" customHeight="1" x14ac:dyDescent="0.25">
      <c r="A38" s="38" t="s">
        <v>83</v>
      </c>
      <c r="B38" s="39" t="s">
        <v>84</v>
      </c>
      <c r="C38" s="49" t="s">
        <v>113</v>
      </c>
    </row>
    <row r="39" spans="1:10" x14ac:dyDescent="0.25">
      <c r="A39" s="39" t="s">
        <v>85</v>
      </c>
      <c r="B39" s="39" t="s">
        <v>86</v>
      </c>
    </row>
    <row r="40" spans="1:10" x14ac:dyDescent="0.25">
      <c r="A40" s="39" t="s">
        <v>87</v>
      </c>
      <c r="B40" s="39" t="s">
        <v>105</v>
      </c>
      <c r="C40" s="1" t="s">
        <v>112</v>
      </c>
    </row>
    <row r="41" spans="1:10" ht="13.8" customHeight="1" x14ac:dyDescent="0.25">
      <c r="A41" s="39" t="s">
        <v>88</v>
      </c>
      <c r="B41" s="39" t="s">
        <v>104</v>
      </c>
      <c r="C41" s="74" t="s">
        <v>114</v>
      </c>
      <c r="D41" s="74"/>
      <c r="E41" s="74"/>
      <c r="F41" s="74"/>
      <c r="G41" s="74"/>
      <c r="H41" s="74"/>
    </row>
    <row r="42" spans="1:10" x14ac:dyDescent="0.25">
      <c r="A42" s="39" t="s">
        <v>92</v>
      </c>
      <c r="B42" s="39" t="s">
        <v>91</v>
      </c>
      <c r="C42" s="74"/>
      <c r="D42" s="74"/>
      <c r="E42" s="74"/>
      <c r="F42" s="74"/>
      <c r="G42" s="74"/>
      <c r="H42" s="74"/>
    </row>
    <row r="43" spans="1:10" x14ac:dyDescent="0.25">
      <c r="A43" s="39" t="s">
        <v>89</v>
      </c>
      <c r="B43" s="39" t="s">
        <v>106</v>
      </c>
      <c r="C43" s="74"/>
      <c r="D43" s="74"/>
      <c r="E43" s="74"/>
      <c r="F43" s="74"/>
      <c r="G43" s="74"/>
      <c r="H43" s="74"/>
    </row>
    <row r="44" spans="1:10" x14ac:dyDescent="0.25">
      <c r="B44" s="39"/>
      <c r="C44" s="74"/>
      <c r="D44" s="74"/>
      <c r="E44" s="74"/>
      <c r="F44" s="74"/>
      <c r="G44" s="74"/>
      <c r="H44" s="74"/>
    </row>
    <row r="45" spans="1:10" ht="13.8" customHeight="1" x14ac:dyDescent="0.25">
      <c r="A45" s="73" t="s">
        <v>109</v>
      </c>
      <c r="B45" s="73"/>
      <c r="C45" s="64" t="s">
        <v>115</v>
      </c>
      <c r="D45" s="40"/>
      <c r="F45" s="49"/>
      <c r="G45" s="37"/>
    </row>
    <row r="46" spans="1:10" x14ac:dyDescent="0.25">
      <c r="A46" s="73"/>
      <c r="B46" s="73"/>
      <c r="C46" s="75" t="s">
        <v>116</v>
      </c>
      <c r="D46" s="75"/>
      <c r="E46" s="75"/>
      <c r="F46" s="75"/>
      <c r="G46" s="75"/>
      <c r="H46" s="75"/>
    </row>
    <row r="47" spans="1:10" x14ac:dyDescent="0.25">
      <c r="A47" s="73"/>
      <c r="B47" s="73"/>
      <c r="C47" s="75"/>
      <c r="D47" s="75"/>
      <c r="E47" s="75"/>
      <c r="F47" s="75"/>
      <c r="G47" s="75"/>
      <c r="H47" s="75"/>
    </row>
    <row r="48" spans="1:10" x14ac:dyDescent="0.25">
      <c r="C48" s="75"/>
      <c r="D48" s="75"/>
      <c r="E48" s="75"/>
      <c r="F48" s="75"/>
      <c r="G48" s="75"/>
      <c r="H48" s="75"/>
    </row>
    <row r="49" spans="1:8" ht="13.8" customHeight="1" x14ac:dyDescent="0.25">
      <c r="A49" s="73" t="s">
        <v>107</v>
      </c>
      <c r="B49" s="73"/>
      <c r="C49" s="75"/>
      <c r="D49" s="75"/>
      <c r="E49" s="75"/>
      <c r="F49" s="75"/>
      <c r="G49" s="75"/>
      <c r="H49" s="75"/>
    </row>
    <row r="50" spans="1:8" x14ac:dyDescent="0.25">
      <c r="A50" s="73"/>
      <c r="B50" s="73"/>
      <c r="D50" s="36"/>
      <c r="F50" s="50"/>
      <c r="G50" s="39"/>
    </row>
    <row r="51" spans="1:8" x14ac:dyDescent="0.25">
      <c r="A51" s="73"/>
      <c r="B51" s="73"/>
      <c r="D51" s="36"/>
      <c r="F51" s="50"/>
      <c r="G51" s="39"/>
    </row>
    <row r="52" spans="1:8" x14ac:dyDescent="0.25">
      <c r="B52" s="39"/>
      <c r="C52" s="39"/>
      <c r="D52" s="36"/>
      <c r="F52" s="50"/>
      <c r="G52" s="39"/>
    </row>
    <row r="53" spans="1:8" x14ac:dyDescent="0.25">
      <c r="E53" s="36"/>
      <c r="F53" s="50"/>
      <c r="G53" s="36"/>
    </row>
    <row r="54" spans="1:8" x14ac:dyDescent="0.25">
      <c r="A54" s="41"/>
      <c r="B54" s="41"/>
      <c r="C54" s="41"/>
      <c r="D54" s="41"/>
      <c r="E54" s="41"/>
      <c r="F54" s="51"/>
      <c r="G54" s="41"/>
    </row>
    <row r="55" spans="1:8" x14ac:dyDescent="0.25">
      <c r="B55" s="42"/>
      <c r="C55" s="42"/>
      <c r="D55" s="42"/>
      <c r="E55" s="42"/>
      <c r="F55" s="52"/>
      <c r="G55" s="42"/>
    </row>
  </sheetData>
  <sheetProtection password="DD2A" sheet="1" selectLockedCells="1"/>
  <mergeCells count="10">
    <mergeCell ref="C2:G4"/>
    <mergeCell ref="H2:I4"/>
    <mergeCell ref="B2:B4"/>
    <mergeCell ref="A49:B51"/>
    <mergeCell ref="C41:H44"/>
    <mergeCell ref="A45:B47"/>
    <mergeCell ref="C46:H49"/>
    <mergeCell ref="A35:F35"/>
    <mergeCell ref="A5:I5"/>
    <mergeCell ref="A37:B37"/>
  </mergeCells>
  <conditionalFormatting sqref="G8:I11 G13:I15 G17:I19 G21:I23 G25:I31 G33:I34">
    <cfRule type="cellIs" dxfId="1" priority="3" operator="notEqual">
      <formula>""</formula>
    </cfRule>
  </conditionalFormatting>
  <conditionalFormatting sqref="G35:I35">
    <cfRule type="cellIs" dxfId="0" priority="1" operator="greaterThan">
      <formula>0</formula>
    </cfRule>
  </conditionalFormatting>
  <dataValidations count="2">
    <dataValidation type="whole" operator="greaterThan" allowBlank="1" showInputMessage="1" showErrorMessage="1" sqref="F32 F24 F20 F16 F12">
      <formula1>0</formula1>
    </dataValidation>
    <dataValidation type="decimal" operator="greaterThan" allowBlank="1" showInputMessage="1" showErrorMessage="1" errorTitle="ACHTUNG!" error="Der Wert muss größer 0 sein!" sqref="F33:F34 F25:F31 F21:F23 F17:F19 F8:F11 F13:F15">
      <formula1>0</formula1>
    </dataValidation>
  </dataValidations>
  <printOptions horizontalCentered="1"/>
  <pageMargins left="0.70866141732283472" right="0.70866141732283472" top="0.78740157480314965" bottom="0.78740157480314965" header="0.31496062992125984" footer="0.31496062992125984"/>
  <pageSetup paperSize="9" scale="52" orientation="landscape" r:id="rId1"/>
  <headerFooter>
    <oddFooter>&amp;L&amp;D, &amp;T&amp;CBerechnung Fahrradstellflächen&amp;RV 2023-1 Seite &amp;P von &amp;N</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Berechnung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2020-09-22T10:52:14Z</dcterms:created>
  <dcterms:modified xsi:type="dcterms:W3CDTF">2023-02-08T14:23:22Z</dcterms:modified>
</cp:coreProperties>
</file>